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4"/>
  <workbookPr codeName="ThisWorkbook" defaultThemeVersion="166925"/>
  <mc:AlternateContent xmlns:mc="http://schemas.openxmlformats.org/markup-compatibility/2006">
    <mc:Choice Requires="x15">
      <x15ac:absPath xmlns:x15ac="http://schemas.microsoft.com/office/spreadsheetml/2010/11/ac" url="/Users/antoinebaise/Desktop/"/>
    </mc:Choice>
  </mc:AlternateContent>
  <xr:revisionPtr revIDLastSave="0" documentId="13_ncr:1_{5B68D519-3684-3F4C-AB47-2E6E58A76599}" xr6:coauthVersionLast="45" xr6:coauthVersionMax="45" xr10:uidLastSave="{00000000-0000-0000-0000-000000000000}"/>
  <workbookProtection workbookAlgorithmName="SHA-512" workbookHashValue="pJFXm9TKVzKhZj0o0/AvGZq0BsnXTg/eGAXH0zywB+1xzxrAWoD7IgACnA8viLPBLFjxEG/UNIxuKg67mBhVBQ==" workbookSaltValue="npxYbncHV5hzG+9b0PjN7g==" workbookSpinCount="100000" lockStructure="1"/>
  <bookViews>
    <workbookView xWindow="0" yWindow="460" windowWidth="28800" windowHeight="16280" xr2:uid="{00000000-000D-0000-FFFF-FFFF00000000}"/>
  </bookViews>
  <sheets>
    <sheet name="Fiche" sheetId="1" r:id="rId1"/>
  </sheets>
  <calcPr calcId="191029"/>
</workbook>
</file>

<file path=xl/calcChain.xml><?xml version="1.0" encoding="utf-8"?>
<calcChain xmlns="http://schemas.openxmlformats.org/spreadsheetml/2006/main">
  <c r="H3" i="1" l="1"/>
  <c r="B21" i="1" l="1"/>
  <c r="B19" i="1"/>
  <c r="G4" i="1" l="1"/>
  <c r="H4" i="1" s="1"/>
  <c r="G5" i="1"/>
  <c r="H5" i="1" s="1"/>
  <c r="G6" i="1"/>
  <c r="H6" i="1" s="1"/>
  <c r="G7" i="1"/>
  <c r="H7" i="1"/>
  <c r="H8" i="1" l="1"/>
  <c r="G8" i="1"/>
  <c r="G9" i="1" l="1"/>
  <c r="G10" i="1"/>
  <c r="H9" i="1"/>
  <c r="H10" i="1"/>
  <c r="F10" i="1" s="1"/>
  <c r="F8" i="1"/>
  <c r="F9" i="1" l="1"/>
</calcChain>
</file>

<file path=xl/sharedStrings.xml><?xml version="1.0" encoding="utf-8"?>
<sst xmlns="http://schemas.openxmlformats.org/spreadsheetml/2006/main" count="43" uniqueCount="35">
  <si>
    <t>Masse</t>
  </si>
  <si>
    <t>Moment</t>
  </si>
  <si>
    <t>Carburant</t>
  </si>
  <si>
    <t>Pilote et passager avant</t>
  </si>
  <si>
    <t>Bagage zone 1</t>
  </si>
  <si>
    <t>Bagage zone 2</t>
  </si>
  <si>
    <t>TOTAUX Décollage</t>
  </si>
  <si>
    <t>MTOW</t>
  </si>
  <si>
    <t>Kg</t>
  </si>
  <si>
    <t>TOTAUX Atterrissage</t>
  </si>
  <si>
    <t>Carburant utilisable</t>
  </si>
  <si>
    <t>L</t>
  </si>
  <si>
    <t>TOTAUX Réservoir vide</t>
  </si>
  <si>
    <t xml:space="preserve">Poids pilote n°1 = </t>
  </si>
  <si>
    <t xml:space="preserve">Poids pilote n°2 = </t>
  </si>
  <si>
    <t>Bagage zone 1 =</t>
  </si>
  <si>
    <t>Moment de centrage</t>
  </si>
  <si>
    <t xml:space="preserve">Bagage zone 2 = </t>
  </si>
  <si>
    <t>Étiquettes</t>
  </si>
  <si>
    <t>Décollage</t>
  </si>
  <si>
    <t>Carburant départ =</t>
  </si>
  <si>
    <t>Atterrissage</t>
  </si>
  <si>
    <t>Réservoir vide</t>
  </si>
  <si>
    <t>Plage centrage</t>
  </si>
  <si>
    <t>Prévu</t>
  </si>
  <si>
    <t>Temps additionnel</t>
  </si>
  <si>
    <t>densité 100LL</t>
  </si>
  <si>
    <t>Fiche de pesée et centrage Cessna F-150M       OO-WAC</t>
  </si>
  <si>
    <t>Délestage prévu =</t>
  </si>
  <si>
    <t>Pesée du 18/06/2019</t>
  </si>
  <si>
    <t>Masse (kg)</t>
  </si>
  <si>
    <t>Bras de levier (m)</t>
  </si>
  <si>
    <t>Moment (m.kg)</t>
  </si>
  <si>
    <t>Masse à vide*</t>
  </si>
  <si>
    <t xml:space="preserve">* Fuel inutilisable et huile compris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</si>
</sst>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9" x14ac:knownFonts="1">
    <font>
      <sz val="12"/>
      <color rgb="FF000000"/>
      <name val="Arial"/>
      <family val="2"/>
    </font>
    <font>
      <sz val="12"/>
      <color indexed="8"/>
      <name val="Arial"/>
      <family val="2"/>
    </font>
    <font>
      <b/>
      <sz val="12"/>
      <color indexed="8"/>
      <name val="Arial"/>
      <family val="2"/>
    </font>
    <font>
      <sz val="10"/>
      <color indexed="8"/>
      <name val="Arial"/>
      <family val="2"/>
    </font>
    <font>
      <sz val="26"/>
      <color indexed="62"/>
      <name val="Arial"/>
      <family val="2"/>
    </font>
    <font>
      <b/>
      <sz val="12"/>
      <color rgb="FF000000"/>
      <name val="Arial"/>
      <family val="2"/>
    </font>
    <font>
      <b/>
      <i/>
      <sz val="16"/>
      <color rgb="FF000000"/>
      <name val="Arial"/>
      <family val="2"/>
    </font>
    <font>
      <b/>
      <i/>
      <u/>
      <sz val="12"/>
      <color rgb="FF000000"/>
      <name val="Arial"/>
      <family val="2"/>
    </font>
    <font>
      <b/>
      <sz val="26"/>
      <color theme="4"/>
      <name val="Arial"/>
      <family val="2"/>
    </font>
  </fonts>
  <fills count="7">
    <fill>
      <patternFill patternType="none"/>
    </fill>
    <fill>
      <patternFill patternType="gray125"/>
    </fill>
    <fill>
      <patternFill patternType="solid">
        <fgColor indexed="22"/>
        <bgColor indexed="64"/>
      </patternFill>
    </fill>
    <fill>
      <patternFill patternType="solid">
        <fgColor indexed="22"/>
        <bgColor indexed="9"/>
      </patternFill>
    </fill>
    <fill>
      <patternFill patternType="solid">
        <fgColor indexed="9"/>
        <bgColor indexed="64"/>
      </patternFill>
    </fill>
    <fill>
      <patternFill patternType="solid">
        <fgColor rgb="FFFFFF99"/>
        <bgColor rgb="FFFFFF99"/>
      </patternFill>
    </fill>
    <fill>
      <patternFill patternType="solid">
        <fgColor rgb="FFFF0000"/>
        <bgColor rgb="FFFF0000"/>
      </patternFill>
    </fill>
  </fills>
  <borders count="6">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rgb="FF000000"/>
      </top>
      <bottom style="thin">
        <color rgb="FF000000"/>
      </bottom>
      <diagonal/>
    </border>
  </borders>
  <cellStyleXfs count="9">
    <xf numFmtId="0" fontId="0" fillId="0" borderId="0"/>
    <xf numFmtId="0" fontId="1" fillId="5" borderId="0" applyNumberFormat="0" applyFont="0" applyBorder="0" applyProtection="0"/>
    <xf numFmtId="0" fontId="5" fillId="6" borderId="5" applyProtection="0"/>
    <xf numFmtId="0" fontId="5" fillId="6" borderId="5" applyAlignment="0" applyProtection="0"/>
    <xf numFmtId="0" fontId="5" fillId="6" borderId="5" applyAlignment="0" applyProtection="0"/>
    <xf numFmtId="0" fontId="6" fillId="0" borderId="0" applyNumberFormat="0" applyBorder="0" applyProtection="0">
      <alignment horizontal="center"/>
    </xf>
    <xf numFmtId="0" fontId="6" fillId="0" borderId="0" applyNumberFormat="0" applyBorder="0" applyProtection="0">
      <alignment horizontal="center" textRotation="90"/>
    </xf>
    <xf numFmtId="0" fontId="7" fillId="0" borderId="0" applyNumberFormat="0" applyBorder="0" applyProtection="0"/>
    <xf numFmtId="0" fontId="7" fillId="0" borderId="0" applyBorder="0" applyProtection="0"/>
  </cellStyleXfs>
  <cellXfs count="27">
    <xf numFmtId="0" fontId="0" fillId="0" borderId="0" xfId="0"/>
    <xf numFmtId="0" fontId="0" fillId="2" borderId="0" xfId="0" applyFill="1"/>
    <xf numFmtId="0" fontId="4" fillId="2" borderId="0" xfId="0" applyFont="1" applyFill="1" applyAlignment="1">
      <alignment horizontal="centerContinuous" vertical="center" wrapText="1"/>
    </xf>
    <xf numFmtId="0" fontId="0" fillId="2" borderId="1" xfId="0" applyFill="1" applyBorder="1"/>
    <xf numFmtId="0" fontId="0" fillId="2" borderId="2" xfId="0" applyFill="1" applyBorder="1"/>
    <xf numFmtId="0" fontId="0" fillId="2" borderId="0" xfId="0" applyNumberFormat="1" applyFill="1"/>
    <xf numFmtId="0" fontId="0" fillId="2" borderId="0" xfId="0" applyFill="1" applyAlignment="1">
      <alignment horizontal="right"/>
    </xf>
    <xf numFmtId="0" fontId="0" fillId="2" borderId="0" xfId="0" applyFill="1" applyProtection="1"/>
    <xf numFmtId="0" fontId="0" fillId="2" borderId="0" xfId="0" applyFill="1" applyAlignment="1">
      <alignment wrapText="1"/>
    </xf>
    <xf numFmtId="0" fontId="0" fillId="2" borderId="1" xfId="0" applyFill="1" applyBorder="1" applyAlignment="1" applyProtection="1">
      <alignment horizontal="right"/>
    </xf>
    <xf numFmtId="0" fontId="2" fillId="2" borderId="0" xfId="0" applyFont="1" applyFill="1" applyProtection="1"/>
    <xf numFmtId="0" fontId="0" fillId="2" borderId="1" xfId="0" applyNumberFormat="1" applyFill="1" applyBorder="1" applyProtection="1"/>
    <xf numFmtId="0" fontId="0" fillId="3" borderId="0" xfId="0" applyNumberFormat="1" applyFill="1"/>
    <xf numFmtId="0" fontId="0" fillId="4" borderId="0" xfId="0" applyFill="1" applyProtection="1">
      <protection locked="0"/>
    </xf>
    <xf numFmtId="0" fontId="3" fillId="2" borderId="1" xfId="0" applyFont="1" applyFill="1" applyBorder="1" applyAlignment="1">
      <alignment horizontal="center"/>
    </xf>
    <xf numFmtId="0" fontId="0" fillId="2" borderId="1" xfId="0" applyFill="1" applyBorder="1" applyAlignment="1">
      <alignment horizontal="center"/>
    </xf>
    <xf numFmtId="2" fontId="0" fillId="2" borderId="1" xfId="0" applyNumberFormat="1" applyFill="1" applyBorder="1" applyAlignment="1">
      <alignment horizontal="center"/>
    </xf>
    <xf numFmtId="2" fontId="0" fillId="2" borderId="3" xfId="0" applyNumberFormat="1" applyFill="1" applyBorder="1" applyAlignment="1" applyProtection="1">
      <alignment horizontal="center"/>
    </xf>
    <xf numFmtId="2" fontId="0" fillId="2" borderId="0" xfId="0" applyNumberFormat="1" applyFill="1" applyAlignment="1">
      <alignment horizontal="center"/>
    </xf>
    <xf numFmtId="2" fontId="0" fillId="2" borderId="1" xfId="0" applyNumberFormat="1" applyFill="1" applyBorder="1" applyAlignment="1" applyProtection="1">
      <alignment horizontal="center"/>
      <protection locked="0"/>
    </xf>
    <xf numFmtId="0" fontId="0" fillId="2" borderId="1" xfId="0" applyFill="1" applyBorder="1" applyAlignment="1" applyProtection="1">
      <alignment horizontal="center"/>
      <protection locked="0"/>
    </xf>
    <xf numFmtId="2" fontId="1" fillId="2" borderId="4" xfId="0" applyNumberFormat="1" applyFont="1" applyFill="1" applyBorder="1" applyAlignment="1">
      <alignment horizontal="center"/>
    </xf>
    <xf numFmtId="2" fontId="2" fillId="2" borderId="2" xfId="0" applyNumberFormat="1" applyFont="1" applyFill="1" applyBorder="1" applyAlignment="1">
      <alignment horizontal="center"/>
    </xf>
    <xf numFmtId="2" fontId="2" fillId="2" borderId="1" xfId="0" applyNumberFormat="1" applyFont="1" applyFill="1" applyBorder="1" applyAlignment="1">
      <alignment horizontal="center"/>
    </xf>
    <xf numFmtId="2" fontId="1" fillId="2" borderId="1" xfId="0" applyNumberFormat="1" applyFont="1" applyFill="1" applyBorder="1" applyAlignment="1">
      <alignment horizontal="center"/>
    </xf>
    <xf numFmtId="164" fontId="0" fillId="2" borderId="1" xfId="0" applyNumberFormat="1" applyFill="1" applyBorder="1" applyAlignment="1">
      <alignment horizontal="center"/>
    </xf>
    <xf numFmtId="0" fontId="8" fillId="2" borderId="0" xfId="0" applyFont="1" applyFill="1" applyAlignment="1">
      <alignment horizontal="center" vertical="center" wrapText="1"/>
    </xf>
  </cellXfs>
  <cellStyles count="9">
    <cellStyle name="A remplir" xfId="1" xr:uid="{00000000-0005-0000-0000-000000000000}"/>
    <cellStyle name="Attention" xfId="2" xr:uid="{00000000-0005-0000-0000-000001000000}"/>
    <cellStyle name="cf1" xfId="3" xr:uid="{00000000-0005-0000-0000-000002000000}"/>
    <cellStyle name="cf2" xfId="4" xr:uid="{00000000-0005-0000-0000-000003000000}"/>
    <cellStyle name="Heading" xfId="5" xr:uid="{00000000-0005-0000-0000-000004000000}"/>
    <cellStyle name="Heading1" xfId="6" xr:uid="{00000000-0005-0000-0000-000005000000}"/>
    <cellStyle name="Normal" xfId="0" builtinId="0" customBuiltin="1"/>
    <cellStyle name="Result" xfId="7" xr:uid="{00000000-0005-0000-0000-000007000000}"/>
    <cellStyle name="Result2" xfId="8" xr:uid="{00000000-0005-0000-0000-00000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fr-FR"/>
              <a:t>Graphique des moments de centrage</a:t>
            </a:r>
          </a:p>
        </c:rich>
      </c:tx>
      <c:layout>
        <c:manualLayout>
          <c:xMode val="edge"/>
          <c:yMode val="edge"/>
          <c:x val="0.39740820734341253"/>
          <c:y val="1.3201234461076983E-2"/>
        </c:manualLayout>
      </c:layout>
      <c:overlay val="0"/>
      <c:spPr>
        <a:noFill/>
        <a:ln w="25400">
          <a:noFill/>
        </a:ln>
      </c:spPr>
    </c:title>
    <c:autoTitleDeleted val="0"/>
    <c:plotArea>
      <c:layout>
        <c:manualLayout>
          <c:layoutTarget val="inner"/>
          <c:xMode val="edge"/>
          <c:yMode val="edge"/>
          <c:x val="0.18142548596112312"/>
          <c:y val="3.9603960396039604E-2"/>
          <c:w val="0.77321814254859611"/>
          <c:h val="0.89768976897689767"/>
        </c:manualLayout>
      </c:layout>
      <c:scatterChart>
        <c:scatterStyle val="lineMarker"/>
        <c:varyColors val="0"/>
        <c:ser>
          <c:idx val="0"/>
          <c:order val="0"/>
          <c:tx>
            <c:strRef>
              <c:f>Fiche!$H$21:$H$21</c:f>
              <c:strCache>
                <c:ptCount val="1"/>
                <c:pt idx="0">
                  <c:v>Prévu</c:v>
                </c:pt>
              </c:strCache>
            </c:strRef>
          </c:tx>
          <c:spPr>
            <a:ln w="25400">
              <a:solidFill>
                <a:srgbClr val="FF6600"/>
              </a:solidFill>
              <a:prstDash val="solid"/>
            </a:ln>
          </c:spPr>
          <c:marker>
            <c:symbol val="diamond"/>
            <c:size val="5"/>
            <c:spPr>
              <a:solidFill>
                <a:srgbClr val="0066CC"/>
              </a:solidFill>
              <a:ln>
                <a:solidFill>
                  <a:srgbClr val="666699"/>
                </a:solidFill>
                <a:prstDash val="solid"/>
              </a:ln>
            </c:spPr>
          </c:marker>
          <c:xVal>
            <c:numRef>
              <c:f>Fiche!$H$8:$H$10</c:f>
              <c:numCache>
                <c:formatCode>0.00</c:formatCode>
                <c:ptCount val="3"/>
                <c:pt idx="0">
                  <c:v>464.30692337999989</c:v>
                </c:pt>
                <c:pt idx="1">
                  <c:v>459.68452337999986</c:v>
                </c:pt>
                <c:pt idx="2">
                  <c:v>460.45492337999991</c:v>
                </c:pt>
              </c:numCache>
            </c:numRef>
          </c:xVal>
          <c:yVal>
            <c:numRef>
              <c:f>Fiche!$G$8:$G$9</c:f>
              <c:numCache>
                <c:formatCode>0.00</c:formatCode>
                <c:ptCount val="2"/>
                <c:pt idx="0">
                  <c:v>543.39589999999998</c:v>
                </c:pt>
                <c:pt idx="1">
                  <c:v>539.07589999999993</c:v>
                </c:pt>
              </c:numCache>
            </c:numRef>
          </c:yVal>
          <c:smooth val="0"/>
          <c:extLst>
            <c:ext xmlns:c16="http://schemas.microsoft.com/office/drawing/2014/chart" uri="{C3380CC4-5D6E-409C-BE32-E72D297353CC}">
              <c16:uniqueId val="{00000000-FCD1-F344-BB56-7195F238C66F}"/>
            </c:ext>
          </c:extLst>
        </c:ser>
        <c:ser>
          <c:idx val="1"/>
          <c:order val="1"/>
          <c:tx>
            <c:strRef>
              <c:f>Fiche!$H$22:$H$22</c:f>
              <c:strCache>
                <c:ptCount val="1"/>
                <c:pt idx="0">
                  <c:v>Temps additionnel</c:v>
                </c:pt>
              </c:strCache>
            </c:strRef>
          </c:tx>
          <c:spPr>
            <a:ln w="25400">
              <a:solidFill>
                <a:srgbClr val="FFCC00"/>
              </a:solidFill>
              <a:prstDash val="solid"/>
            </a:ln>
          </c:spPr>
          <c:marker>
            <c:symbol val="square"/>
            <c:size val="5"/>
            <c:spPr>
              <a:solidFill>
                <a:srgbClr val="FF6600"/>
              </a:solidFill>
              <a:ln>
                <a:solidFill>
                  <a:srgbClr val="FF6600"/>
                </a:solidFill>
                <a:prstDash val="solid"/>
              </a:ln>
            </c:spPr>
          </c:marker>
          <c:xVal>
            <c:numRef>
              <c:f>Fiche!$H$9:$H$10</c:f>
              <c:numCache>
                <c:formatCode>0.00</c:formatCode>
                <c:ptCount val="2"/>
                <c:pt idx="0">
                  <c:v>459.68452337999986</c:v>
                </c:pt>
                <c:pt idx="1">
                  <c:v>460.45492337999991</c:v>
                </c:pt>
              </c:numCache>
            </c:numRef>
          </c:xVal>
          <c:yVal>
            <c:numRef>
              <c:f>Fiche!$G$9:$G$10</c:f>
              <c:numCache>
                <c:formatCode>0.00</c:formatCode>
                <c:ptCount val="2"/>
                <c:pt idx="0">
                  <c:v>539.07589999999993</c:v>
                </c:pt>
                <c:pt idx="1">
                  <c:v>539.79589999999996</c:v>
                </c:pt>
              </c:numCache>
            </c:numRef>
          </c:yVal>
          <c:smooth val="0"/>
          <c:extLst>
            <c:ext xmlns:c16="http://schemas.microsoft.com/office/drawing/2014/chart" uri="{C3380CC4-5D6E-409C-BE32-E72D297353CC}">
              <c16:uniqueId val="{00000001-FCD1-F344-BB56-7195F238C66F}"/>
            </c:ext>
          </c:extLst>
        </c:ser>
        <c:ser>
          <c:idx val="2"/>
          <c:order val="2"/>
          <c:tx>
            <c:strRef>
              <c:f>Fiche!$H$20:$H$20</c:f>
              <c:strCache>
                <c:ptCount val="1"/>
                <c:pt idx="0">
                  <c:v>Plage centrage</c:v>
                </c:pt>
              </c:strCache>
            </c:strRef>
          </c:tx>
          <c:spPr>
            <a:ln w="25400">
              <a:solidFill>
                <a:srgbClr val="003366"/>
              </a:solidFill>
              <a:prstDash val="solid"/>
            </a:ln>
          </c:spPr>
          <c:marker>
            <c:symbol val="none"/>
          </c:marker>
          <c:xVal>
            <c:numRef>
              <c:f>Fiche!$F$17:$F$21</c:f>
              <c:numCache>
                <c:formatCode>General</c:formatCode>
                <c:ptCount val="5"/>
                <c:pt idx="0">
                  <c:v>416</c:v>
                </c:pt>
                <c:pt idx="1">
                  <c:v>464</c:v>
                </c:pt>
                <c:pt idx="2">
                  <c:v>606</c:v>
                </c:pt>
                <c:pt idx="3">
                  <c:v>694</c:v>
                </c:pt>
                <c:pt idx="4">
                  <c:v>494</c:v>
                </c:pt>
              </c:numCache>
            </c:numRef>
          </c:xVal>
          <c:yVal>
            <c:numRef>
              <c:f>Fiche!$E$17:$E$21</c:f>
              <c:numCache>
                <c:formatCode>General</c:formatCode>
                <c:ptCount val="5"/>
                <c:pt idx="0">
                  <c:v>520</c:v>
                </c:pt>
                <c:pt idx="1">
                  <c:v>580</c:v>
                </c:pt>
                <c:pt idx="2">
                  <c:v>726</c:v>
                </c:pt>
                <c:pt idx="3">
                  <c:v>726</c:v>
                </c:pt>
                <c:pt idx="4">
                  <c:v>520</c:v>
                </c:pt>
              </c:numCache>
            </c:numRef>
          </c:yVal>
          <c:smooth val="0"/>
          <c:extLst>
            <c:ext xmlns:c16="http://schemas.microsoft.com/office/drawing/2014/chart" uri="{C3380CC4-5D6E-409C-BE32-E72D297353CC}">
              <c16:uniqueId val="{00000002-FCD1-F344-BB56-7195F238C66F}"/>
            </c:ext>
          </c:extLst>
        </c:ser>
        <c:dLbls>
          <c:showLegendKey val="0"/>
          <c:showVal val="0"/>
          <c:showCatName val="0"/>
          <c:showSerName val="0"/>
          <c:showPercent val="0"/>
          <c:showBubbleSize val="0"/>
        </c:dLbls>
        <c:axId val="449247808"/>
        <c:axId val="1"/>
      </c:scatterChart>
      <c:valAx>
        <c:axId val="449247808"/>
        <c:scaling>
          <c:orientation val="minMax"/>
          <c:max val="700"/>
          <c:min val="400"/>
        </c:scaling>
        <c:delete val="0"/>
        <c:axPos val="b"/>
        <c:title>
          <c:tx>
            <c:rich>
              <a:bodyPr/>
              <a:lstStyle/>
              <a:p>
                <a:pPr>
                  <a:defRPr sz="900" b="0" i="0" u="none" strike="noStrike" baseline="0">
                    <a:solidFill>
                      <a:srgbClr val="000000"/>
                    </a:solidFill>
                    <a:latin typeface="Calibri"/>
                    <a:ea typeface="Calibri"/>
                    <a:cs typeface="Calibri"/>
                  </a:defRPr>
                </a:pPr>
                <a:r>
                  <a:rPr lang="fr-FR"/>
                  <a:t>Moment avion chargé (m.kg)</a:t>
                </a:r>
              </a:p>
            </c:rich>
          </c:tx>
          <c:layout>
            <c:manualLayout>
              <c:xMode val="edge"/>
              <c:yMode val="edge"/>
              <c:x val="0.70842332613390924"/>
              <c:y val="0.86403363041158321"/>
            </c:manualLayout>
          </c:layout>
          <c:overlay val="0"/>
          <c:spPr>
            <a:noFill/>
            <a:ln w="25400">
              <a:noFill/>
            </a:ln>
          </c:spPr>
        </c:title>
        <c:numFmt formatCode="0.00" sourceLinked="1"/>
        <c:majorTickMark val="cross"/>
        <c:minorTickMark val="none"/>
        <c:tickLblPos val="nextTo"/>
        <c:spPr>
          <a:ln w="3175">
            <a:solidFill>
              <a:srgbClr val="C0C0C0"/>
            </a:solidFill>
            <a:prstDash val="solid"/>
          </a:ln>
        </c:spPr>
        <c:txPr>
          <a:bodyPr rot="0" vert="horz"/>
          <a:lstStyle/>
          <a:p>
            <a:pPr>
              <a:defRPr sz="900" b="0" i="0" u="none" strike="noStrike" baseline="0">
                <a:solidFill>
                  <a:srgbClr val="000000"/>
                </a:solidFill>
                <a:latin typeface="Calibri"/>
                <a:ea typeface="Calibri"/>
                <a:cs typeface="Calibri"/>
              </a:defRPr>
            </a:pPr>
            <a:endParaRPr lang="fr-FR"/>
          </a:p>
        </c:txPr>
        <c:crossAx val="1"/>
        <c:crossesAt val="0"/>
        <c:crossBetween val="midCat"/>
      </c:valAx>
      <c:valAx>
        <c:axId val="1"/>
        <c:scaling>
          <c:orientation val="minMax"/>
          <c:max val="750"/>
          <c:min val="520"/>
        </c:scaling>
        <c:delete val="0"/>
        <c:axPos val="l"/>
        <c:majorGridlines>
          <c:spPr>
            <a:ln w="3175">
              <a:solidFill>
                <a:srgbClr val="C0C0C0"/>
              </a:solidFill>
              <a:prstDash val="solid"/>
            </a:ln>
          </c:spPr>
        </c:majorGridlines>
        <c:title>
          <c:tx>
            <c:rich>
              <a:bodyPr/>
              <a:lstStyle/>
              <a:p>
                <a:pPr>
                  <a:defRPr sz="900" b="0" i="0" u="none" strike="noStrike" baseline="0">
                    <a:solidFill>
                      <a:srgbClr val="000000"/>
                    </a:solidFill>
                    <a:latin typeface="Calibri"/>
                    <a:ea typeface="Calibri"/>
                    <a:cs typeface="Calibri"/>
                  </a:defRPr>
                </a:pPr>
                <a:r>
                  <a:rPr lang="fr-FR"/>
                  <a:t>Masse avion chargé (kg)</a:t>
                </a:r>
              </a:p>
            </c:rich>
          </c:tx>
          <c:layout>
            <c:manualLayout>
              <c:xMode val="edge"/>
              <c:yMode val="edge"/>
              <c:x val="8.6393088552915772E-3"/>
              <c:y val="0.60396039603960394"/>
            </c:manualLayout>
          </c:layout>
          <c:overlay val="0"/>
          <c:spPr>
            <a:noFill/>
            <a:ln w="25400">
              <a:noFill/>
            </a:ln>
          </c:spPr>
        </c:title>
        <c:numFmt formatCode="0.00" sourceLinked="1"/>
        <c:majorTickMark val="none"/>
        <c:minorTickMark val="none"/>
        <c:tickLblPos val="nextTo"/>
        <c:spPr>
          <a:ln w="3175">
            <a:solidFill>
              <a:srgbClr val="C0C0C0"/>
            </a:solidFill>
            <a:prstDash val="solid"/>
          </a:ln>
        </c:spPr>
        <c:txPr>
          <a:bodyPr rot="0" vert="horz"/>
          <a:lstStyle/>
          <a:p>
            <a:pPr>
              <a:defRPr sz="900" b="0" i="0" u="none" strike="noStrike" baseline="0">
                <a:solidFill>
                  <a:srgbClr val="000000"/>
                </a:solidFill>
                <a:latin typeface="Calibri"/>
                <a:ea typeface="Calibri"/>
                <a:cs typeface="Calibri"/>
              </a:defRPr>
            </a:pPr>
            <a:endParaRPr lang="fr-FR"/>
          </a:p>
        </c:txPr>
        <c:crossAx val="449247808"/>
        <c:crossesAt val="0"/>
        <c:crossBetween val="midCat"/>
      </c:valAx>
      <c:spPr>
        <a:noFill/>
        <a:ln w="3175">
          <a:solidFill>
            <a:srgbClr val="C0C0C0"/>
          </a:solidFill>
          <a:prstDash val="solid"/>
        </a:ln>
      </c:spPr>
    </c:plotArea>
    <c:legend>
      <c:legendPos val="r"/>
      <c:legendEntry>
        <c:idx val="2"/>
        <c:delete val="1"/>
      </c:legendEntry>
      <c:layout>
        <c:manualLayout>
          <c:xMode val="edge"/>
          <c:yMode val="edge"/>
          <c:x val="0.72786177105831529"/>
          <c:y val="0.53465346534653468"/>
          <c:w val="0.19870410367170627"/>
          <c:h val="0.14851485148514851"/>
        </c:manualLayout>
      </c:layout>
      <c:overlay val="0"/>
      <c:spPr>
        <a:noFill/>
        <a:ln w="25400">
          <a:noFill/>
        </a:ln>
      </c:spPr>
      <c:txPr>
        <a:bodyPr/>
        <a:lstStyle/>
        <a:p>
          <a:pPr>
            <a:defRPr sz="475"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rgbClr val="FFFFFF"/>
    </a:solidFill>
    <a:ln w="12700">
      <a:solidFill>
        <a:srgbClr val="000000"/>
      </a:solidFill>
      <a:prstDash val="solid"/>
    </a:ln>
  </c:spPr>
  <c:txPr>
    <a:bodyPr/>
    <a:lstStyle/>
    <a:p>
      <a:pPr>
        <a:defRPr sz="1000" b="0" i="0" u="none" strike="noStrike" baseline="0">
          <a:solidFill>
            <a:srgbClr val="000000"/>
          </a:solidFill>
          <a:latin typeface="Calibri"/>
          <a:ea typeface="Calibri"/>
          <a:cs typeface="Calibri"/>
        </a:defRPr>
      </a:pPr>
      <a:endParaRPr lang="fr-FR"/>
    </a:p>
  </c:txPr>
  <c:printSettings>
    <c:headerFooter alignWithMargins="0"/>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508000</xdr:colOff>
      <xdr:row>11</xdr:row>
      <xdr:rowOff>190500</xdr:rowOff>
    </xdr:from>
    <xdr:to>
      <xdr:col>8</xdr:col>
      <xdr:colOff>0</xdr:colOff>
      <xdr:row>29</xdr:row>
      <xdr:rowOff>0</xdr:rowOff>
    </xdr:to>
    <xdr:graphicFrame macro="">
      <xdr:nvGraphicFramePr>
        <xdr:cNvPr id="1464" name="Graphique 1">
          <a:extLst>
            <a:ext uri="{FF2B5EF4-FFF2-40B4-BE49-F238E27FC236}">
              <a16:creationId xmlns:a16="http://schemas.microsoft.com/office/drawing/2014/main" id="{7DDD608D-C65F-6146-9354-5E788DA5AB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1574800</xdr:colOff>
      <xdr:row>5</xdr:row>
      <xdr:rowOff>50800</xdr:rowOff>
    </xdr:to>
    <xdr:pic>
      <xdr:nvPicPr>
        <xdr:cNvPr id="1465" name="Image 3">
          <a:extLst>
            <a:ext uri="{FF2B5EF4-FFF2-40B4-BE49-F238E27FC236}">
              <a16:creationId xmlns:a16="http://schemas.microsoft.com/office/drawing/2014/main" id="{D568E325-0371-6A49-811D-7E61C07CD6F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574800" cy="1816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K30"/>
  <sheetViews>
    <sheetView tabSelected="1" zoomScaleNormal="100" workbookViewId="0">
      <selection activeCell="F5" sqref="F5"/>
    </sheetView>
  </sheetViews>
  <sheetFormatPr baseColWidth="10" defaultColWidth="0" defaultRowHeight="16" zeroHeight="1" x14ac:dyDescent="0.2"/>
  <cols>
    <col min="1" max="1" width="19.7109375" customWidth="1"/>
    <col min="2" max="2" width="7.5703125" customWidth="1"/>
    <col min="3" max="3" width="5.42578125" customWidth="1"/>
    <col min="4" max="4" width="7.7109375" customWidth="1"/>
    <col min="5" max="5" width="19.42578125" customWidth="1"/>
    <col min="6" max="6" width="15.28515625" customWidth="1"/>
    <col min="7" max="7" width="13.85546875" customWidth="1"/>
    <col min="8" max="8" width="15.5703125" customWidth="1"/>
    <col min="9" max="11" width="12.28515625" hidden="1" customWidth="1"/>
    <col min="12" max="16384" width="10.7109375" hidden="1"/>
  </cols>
  <sheetData>
    <row r="1" spans="1:8" ht="75" customHeight="1" x14ac:dyDescent="0.2">
      <c r="A1" s="1"/>
      <c r="B1" s="26" t="s">
        <v>27</v>
      </c>
      <c r="C1" s="26"/>
      <c r="D1" s="26"/>
      <c r="E1" s="26"/>
      <c r="F1" s="26"/>
      <c r="G1" s="26"/>
      <c r="H1" s="26"/>
    </row>
    <row r="2" spans="1:8" ht="16" customHeight="1" x14ac:dyDescent="0.2">
      <c r="A2" s="1"/>
      <c r="B2" s="2"/>
      <c r="C2" s="2"/>
      <c r="D2" s="2"/>
      <c r="E2" s="1"/>
      <c r="F2" s="14" t="s">
        <v>31</v>
      </c>
      <c r="G2" s="15" t="s">
        <v>30</v>
      </c>
      <c r="H2" s="15" t="s">
        <v>32</v>
      </c>
    </row>
    <row r="3" spans="1:8" ht="16" customHeight="1" x14ac:dyDescent="0.2">
      <c r="A3" s="1"/>
      <c r="B3" s="2"/>
      <c r="C3" s="2"/>
      <c r="D3" s="2"/>
      <c r="E3" s="4" t="s">
        <v>33</v>
      </c>
      <c r="F3" s="25">
        <v>0.83819999999999995</v>
      </c>
      <c r="G3" s="17">
        <v>529.79589999999996</v>
      </c>
      <c r="H3" s="16">
        <f>G3*F3</f>
        <v>444.07492337999992</v>
      </c>
    </row>
    <row r="4" spans="1:8" ht="16" customHeight="1" x14ac:dyDescent="0.2">
      <c r="A4" s="1"/>
      <c r="B4" s="2"/>
      <c r="C4" s="2"/>
      <c r="D4" s="2"/>
      <c r="E4" s="4" t="s">
        <v>2</v>
      </c>
      <c r="F4" s="15">
        <v>1.07</v>
      </c>
      <c r="G4" s="18">
        <f>B18*Fiche!F26</f>
        <v>3.5999999999999996</v>
      </c>
      <c r="H4" s="16">
        <f>G4*F4</f>
        <v>3.8519999999999999</v>
      </c>
    </row>
    <row r="5" spans="1:8" ht="16" customHeight="1" x14ac:dyDescent="0.2">
      <c r="A5" s="1"/>
      <c r="B5" s="2"/>
      <c r="C5" s="2"/>
      <c r="D5" s="2"/>
      <c r="E5" s="4" t="s">
        <v>3</v>
      </c>
      <c r="F5" s="19">
        <v>0.99</v>
      </c>
      <c r="G5" s="17">
        <f>SUM(B12:B13)</f>
        <v>3</v>
      </c>
      <c r="H5" s="16">
        <f>G5*F5</f>
        <v>2.9699999999999998</v>
      </c>
    </row>
    <row r="6" spans="1:8" x14ac:dyDescent="0.2">
      <c r="A6" s="1"/>
      <c r="B6" s="1"/>
      <c r="C6" s="1"/>
      <c r="D6" s="1"/>
      <c r="E6" s="4" t="s">
        <v>4</v>
      </c>
      <c r="F6" s="20">
        <v>1.63</v>
      </c>
      <c r="G6" s="17">
        <f>B15</f>
        <v>3</v>
      </c>
      <c r="H6" s="16">
        <f>G6*F6</f>
        <v>4.8899999999999997</v>
      </c>
    </row>
    <row r="7" spans="1:8" x14ac:dyDescent="0.2">
      <c r="A7" s="1"/>
      <c r="B7" s="1"/>
      <c r="C7" s="1"/>
      <c r="D7" s="1"/>
      <c r="E7" s="4" t="s">
        <v>5</v>
      </c>
      <c r="F7" s="20">
        <v>2.13</v>
      </c>
      <c r="G7" s="17">
        <f>B16</f>
        <v>4</v>
      </c>
      <c r="H7" s="16">
        <f>G7*F7</f>
        <v>8.52</v>
      </c>
    </row>
    <row r="8" spans="1:8" x14ac:dyDescent="0.2">
      <c r="A8" s="1"/>
      <c r="B8" s="1"/>
      <c r="C8" s="1"/>
      <c r="D8" s="1"/>
      <c r="E8" s="3" t="s">
        <v>6</v>
      </c>
      <c r="F8" s="21">
        <f>H8/G8</f>
        <v>0.85445422643048996</v>
      </c>
      <c r="G8" s="22">
        <f>SUM(G3:G7)</f>
        <v>543.39589999999998</v>
      </c>
      <c r="H8" s="23">
        <f>SUM(H3:H7)</f>
        <v>464.30692337999989</v>
      </c>
    </row>
    <row r="9" spans="1:8" x14ac:dyDescent="0.2">
      <c r="A9" s="1" t="s">
        <v>7</v>
      </c>
      <c r="B9" s="5">
        <v>726</v>
      </c>
      <c r="C9" s="1" t="s">
        <v>8</v>
      </c>
      <c r="D9" s="1"/>
      <c r="E9" s="3" t="s">
        <v>9</v>
      </c>
      <c r="F9" s="21">
        <f>H9/G9</f>
        <v>0.85272690428193865</v>
      </c>
      <c r="G9" s="22">
        <f>G8-B21</f>
        <v>539.07589999999993</v>
      </c>
      <c r="H9" s="23">
        <f>H8-(B21*F4)</f>
        <v>459.68452337999986</v>
      </c>
    </row>
    <row r="10" spans="1:8" x14ac:dyDescent="0.2">
      <c r="A10" s="1" t="s">
        <v>10</v>
      </c>
      <c r="B10" s="6">
        <v>85</v>
      </c>
      <c r="C10" s="1" t="s">
        <v>11</v>
      </c>
      <c r="D10" s="1"/>
      <c r="E10" s="3" t="s">
        <v>12</v>
      </c>
      <c r="F10" s="24">
        <f>H10/G10</f>
        <v>0.85301671127920742</v>
      </c>
      <c r="G10" s="23">
        <f>G8-G4</f>
        <v>539.79589999999996</v>
      </c>
      <c r="H10" s="23">
        <f>H8-(F4*G4)</f>
        <v>460.45492337999991</v>
      </c>
    </row>
    <row r="11" spans="1:8" x14ac:dyDescent="0.2">
      <c r="A11" s="1"/>
      <c r="B11" s="1"/>
      <c r="C11" s="1"/>
      <c r="D11" s="1"/>
      <c r="E11" s="1" t="s">
        <v>34</v>
      </c>
      <c r="F11" s="1"/>
      <c r="G11" s="1"/>
      <c r="H11" s="1"/>
    </row>
    <row r="12" spans="1:8" x14ac:dyDescent="0.2">
      <c r="A12" s="1" t="s">
        <v>13</v>
      </c>
      <c r="B12" s="13">
        <v>1</v>
      </c>
      <c r="C12" s="1" t="s">
        <v>8</v>
      </c>
      <c r="D12" s="1"/>
      <c r="E12" s="1"/>
      <c r="F12" s="1"/>
      <c r="G12" s="1"/>
      <c r="H12" s="1"/>
    </row>
    <row r="13" spans="1:8" x14ac:dyDescent="0.2">
      <c r="A13" s="1" t="s">
        <v>14</v>
      </c>
      <c r="B13" s="13">
        <v>2</v>
      </c>
      <c r="C13" s="1" t="s">
        <v>8</v>
      </c>
      <c r="D13" s="1"/>
      <c r="E13" s="1"/>
      <c r="F13" s="1"/>
      <c r="G13" s="1"/>
      <c r="H13" s="1"/>
    </row>
    <row r="14" spans="1:8" x14ac:dyDescent="0.2">
      <c r="A14" s="1"/>
      <c r="B14" s="1"/>
      <c r="C14" s="1"/>
      <c r="D14" s="1"/>
      <c r="E14" s="1"/>
      <c r="F14" s="1"/>
      <c r="G14" s="1"/>
      <c r="H14" s="1"/>
    </row>
    <row r="15" spans="1:8" x14ac:dyDescent="0.2">
      <c r="A15" s="1" t="s">
        <v>15</v>
      </c>
      <c r="B15" s="13">
        <v>3</v>
      </c>
      <c r="C15" s="1" t="s">
        <v>8</v>
      </c>
      <c r="D15" s="1"/>
      <c r="E15" s="7" t="s">
        <v>16</v>
      </c>
      <c r="F15" s="7"/>
      <c r="G15" s="8"/>
      <c r="H15" s="8"/>
    </row>
    <row r="16" spans="1:8" x14ac:dyDescent="0.2">
      <c r="A16" s="1" t="s">
        <v>17</v>
      </c>
      <c r="B16" s="13">
        <v>4</v>
      </c>
      <c r="C16" s="1" t="s">
        <v>8</v>
      </c>
      <c r="D16" s="1"/>
      <c r="E16" s="9" t="s">
        <v>0</v>
      </c>
      <c r="F16" s="9" t="s">
        <v>1</v>
      </c>
      <c r="G16" s="8"/>
      <c r="H16" s="10" t="s">
        <v>18</v>
      </c>
    </row>
    <row r="17" spans="1:8" x14ac:dyDescent="0.2">
      <c r="A17" s="1"/>
      <c r="B17" s="1"/>
      <c r="C17" s="1"/>
      <c r="D17" s="1"/>
      <c r="E17" s="11">
        <v>520</v>
      </c>
      <c r="F17" s="11">
        <v>416</v>
      </c>
      <c r="G17" s="1"/>
      <c r="H17" s="7" t="s">
        <v>19</v>
      </c>
    </row>
    <row r="18" spans="1:8" x14ac:dyDescent="0.2">
      <c r="A18" s="1" t="s">
        <v>20</v>
      </c>
      <c r="B18" s="13">
        <v>5</v>
      </c>
      <c r="C18" s="1" t="s">
        <v>11</v>
      </c>
      <c r="D18" s="1"/>
      <c r="E18" s="11">
        <v>580</v>
      </c>
      <c r="F18" s="11">
        <v>464</v>
      </c>
      <c r="G18" s="1"/>
      <c r="H18" s="7" t="s">
        <v>21</v>
      </c>
    </row>
    <row r="19" spans="1:8" x14ac:dyDescent="0.2">
      <c r="A19" s="1"/>
      <c r="B19" s="12">
        <f>B18*Fiche!F26</f>
        <v>3.5999999999999996</v>
      </c>
      <c r="C19" s="1" t="s">
        <v>8</v>
      </c>
      <c r="D19" s="1"/>
      <c r="E19" s="11">
        <v>726</v>
      </c>
      <c r="F19" s="11">
        <v>606</v>
      </c>
      <c r="G19" s="1"/>
      <c r="H19" s="7" t="s">
        <v>22</v>
      </c>
    </row>
    <row r="20" spans="1:8" x14ac:dyDescent="0.2">
      <c r="A20" s="1" t="s">
        <v>28</v>
      </c>
      <c r="B20" s="13">
        <v>6</v>
      </c>
      <c r="C20" s="1" t="s">
        <v>11</v>
      </c>
      <c r="D20" s="1"/>
      <c r="E20" s="11">
        <v>726</v>
      </c>
      <c r="F20" s="11">
        <v>694</v>
      </c>
      <c r="G20" s="1"/>
      <c r="H20" s="7" t="s">
        <v>23</v>
      </c>
    </row>
    <row r="21" spans="1:8" x14ac:dyDescent="0.2">
      <c r="A21" s="1"/>
      <c r="B21" s="12">
        <f>B20*Fiche!F26</f>
        <v>4.32</v>
      </c>
      <c r="C21" s="1" t="s">
        <v>8</v>
      </c>
      <c r="D21" s="1"/>
      <c r="E21" s="11">
        <v>520</v>
      </c>
      <c r="F21" s="11">
        <v>494</v>
      </c>
      <c r="G21" s="1"/>
      <c r="H21" s="7" t="s">
        <v>24</v>
      </c>
    </row>
    <row r="22" spans="1:8" x14ac:dyDescent="0.2">
      <c r="A22" s="1"/>
      <c r="B22" s="1"/>
      <c r="C22" s="1"/>
      <c r="D22" s="1"/>
      <c r="E22" s="1"/>
      <c r="F22" s="1"/>
      <c r="G22" s="1"/>
      <c r="H22" s="7" t="s">
        <v>25</v>
      </c>
    </row>
    <row r="23" spans="1:8" x14ac:dyDescent="0.2">
      <c r="A23" s="1"/>
      <c r="B23" s="1"/>
      <c r="C23" s="1"/>
      <c r="D23" s="1"/>
      <c r="E23" s="1"/>
      <c r="F23" s="1"/>
      <c r="G23" s="1"/>
      <c r="H23" s="1"/>
    </row>
    <row r="24" spans="1:8" x14ac:dyDescent="0.2">
      <c r="A24" s="1"/>
      <c r="B24" s="1"/>
      <c r="C24" s="1"/>
      <c r="D24" s="1"/>
      <c r="E24" s="1"/>
      <c r="F24" s="1"/>
      <c r="G24" s="1"/>
      <c r="H24" s="1"/>
    </row>
    <row r="25" spans="1:8" x14ac:dyDescent="0.2">
      <c r="A25" s="1"/>
      <c r="B25" s="1"/>
      <c r="C25" s="1"/>
      <c r="D25" s="1"/>
      <c r="E25" s="1"/>
      <c r="F25" s="1"/>
      <c r="G25" s="1"/>
      <c r="H25" s="1"/>
    </row>
    <row r="26" spans="1:8" x14ac:dyDescent="0.2">
      <c r="A26" s="1"/>
      <c r="B26" s="1"/>
      <c r="C26" s="12"/>
      <c r="D26" s="1"/>
      <c r="E26" s="7" t="s">
        <v>26</v>
      </c>
      <c r="F26" s="7">
        <v>0.72</v>
      </c>
      <c r="G26" s="1"/>
      <c r="H26" s="1"/>
    </row>
    <row r="27" spans="1:8" x14ac:dyDescent="0.2">
      <c r="A27" s="1"/>
      <c r="B27" s="1"/>
      <c r="C27" s="1"/>
      <c r="D27" s="1"/>
      <c r="E27" s="1"/>
      <c r="F27" s="1"/>
      <c r="G27" s="1"/>
      <c r="H27" s="1"/>
    </row>
    <row r="28" spans="1:8" x14ac:dyDescent="0.2">
      <c r="A28" s="1"/>
      <c r="B28" s="1"/>
      <c r="C28" s="1"/>
      <c r="D28" s="1"/>
      <c r="E28" s="1"/>
      <c r="F28" s="1"/>
      <c r="G28" s="1"/>
      <c r="H28" s="1"/>
    </row>
    <row r="29" spans="1:8" x14ac:dyDescent="0.2">
      <c r="A29" s="1" t="s">
        <v>29</v>
      </c>
      <c r="B29" s="1"/>
      <c r="C29" s="1"/>
      <c r="D29" s="1"/>
      <c r="E29" s="1"/>
      <c r="F29" s="1"/>
      <c r="G29" s="1"/>
      <c r="H29" s="1"/>
    </row>
    <row r="30" spans="1:8" hidden="1" x14ac:dyDescent="0.2">
      <c r="A30" s="1"/>
      <c r="B30" s="1"/>
      <c r="C30" s="1"/>
      <c r="D30" s="1"/>
      <c r="E30" s="1"/>
      <c r="F30" s="1"/>
      <c r="G30" s="1"/>
      <c r="H30" s="1"/>
    </row>
  </sheetData>
  <sheetProtection algorithmName="SHA-512" hashValue="b9vhd10v/Ze298yT67r5fjWfqd0c/UJZlv8LtvB7YzuL93rQTb/DgUUnf9kLeeikFLCyCsOu+Bh+8yhzjjDxoA==" saltValue="GDJ8gSlus2r7wpT1VxdkaQ==" spinCount="100000" sheet="1" objects="1" scenarios="1" selectLockedCells="1"/>
  <mergeCells count="1">
    <mergeCell ref="B1:H1"/>
  </mergeCells>
  <pageMargins left="0.39370078740157505" right="0.39370078740157505" top="0.78779527559055107" bottom="0.78779527559055107" header="0.39370078740157505" footer="0.39370078740157505"/>
  <pageSetup paperSize="0" fitToWidth="0" fitToHeight="0" pageOrder="overThenDown" orientation="landscape" useFirstPageNumber="1" horizontalDpi="0" verticalDpi="0" copies="0"/>
  <headerFooter alignWithMargins="0">
    <oddHeader xml:space="preserve">&amp;C&amp;"System Font,Normal"&amp;10
</oddHeader>
    <oddFooter>&amp;CPage &amp;P</oddFooter>
  </headerFooter>
  <drawing r:id="rId1"/>
</worksheet>
</file>

<file path=docProps/app.xml><?xml version="1.0" encoding="utf-8"?>
<Properties xmlns="http://schemas.openxmlformats.org/officeDocument/2006/extended-properties" xmlns:vt="http://schemas.openxmlformats.org/officeDocument/2006/docPropsVTypes">
  <TotalTime>3442</TotalTime>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Fiche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Fiche de pesée et centrage Cessna F152 F-GPRF</dc:title>
  <dc:subject>Cessna 152 F-GPRF</dc:subject>
  <dc:creator>Clément VERMOT-DESROCHES</dc:creator>
  <cp:keywords>Cessna,avion,C152,F152,fiche de pesée,F-GPRF</cp:keywords>
  <dc:description>Ce document est le document original créé par Clément VERMOT-DESROCHES. Ce document mis à disposition sous licence Creative Common BY-SA 3.0 (la licence est visible sur http://creativecommons.org/licenses/by-sa/3.0/deed.fr_CA, http://creativecommons.org/licenses/by-sa/3.0/legalcode pour la version complète).
La licence vous autorise à diffuser, modifier et redistribuer ce document sous les mêmes termes (même licence ou licence équivalente - sont équivalente toutes les licences compatibles avec la GPL) et en citant l'auteur original.
Ce document est fourni "en l'état", SANS AUCUNE GARANTIE  de quelque nature que ce soit. Il vous appartient de vérifier les résultats que vous obtiendrez avec ce document. L'auteur décline toutes responsabilités quand aux dommages directs ou indirects que pourrais causer ce document.
Vous utilisez ce document en l'état, sous votre entière responsabilité.</dc:description>
  <cp:lastModifiedBy>Microsoft Office User</cp:lastModifiedBy>
  <cp:revision>102</cp:revision>
  <cp:lastPrinted>2020-07-21T21:03:25Z</cp:lastPrinted>
  <dcterms:created xsi:type="dcterms:W3CDTF">2009-02-13T21:37:29Z</dcterms:created>
  <dcterms:modified xsi:type="dcterms:W3CDTF">2020-08-04T19:23:13Z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ate">
    <vt:lpwstr>10 avril 2009</vt:lpwstr>
  </property>
  <property fmtid="{D5CDD505-2E9C-101B-9397-08002B2CF9AE}" pid="3" name="Version">
    <vt:lpwstr>2.8</vt:lpwstr>
  </property>
  <property fmtid="{D5CDD505-2E9C-101B-9397-08002B2CF9AE}" pid="4" name="e-mail">
    <vt:lpwstr>clement.vermot@gmail.com</vt:lpwstr>
  </property>
</Properties>
</file>